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ric\Documents\2019\syndicat19\nouveau_devis\Devis_NC_19\"/>
    </mc:Choice>
  </mc:AlternateContent>
  <bookViews>
    <workbookView xWindow="0" yWindow="2475" windowWidth="16440" windowHeight="3930"/>
  </bookViews>
  <sheets>
    <sheet name="Devis" sheetId="1" r:id="rId1"/>
    <sheet name="Compta" sheetId="2" r:id="rId2"/>
    <sheet name="Temps" sheetId="3" r:id="rId3"/>
  </sheets>
  <calcPr calcId="152511"/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" i="1"/>
  <c r="C28" i="2" l="1"/>
  <c r="C29" i="2" s="1"/>
  <c r="N10" i="1"/>
  <c r="N11" i="1"/>
  <c r="N12" i="1"/>
  <c r="N13" i="1"/>
  <c r="N14" i="1"/>
  <c r="N15" i="1"/>
  <c r="N16" i="1"/>
  <c r="N17" i="1"/>
  <c r="N18" i="1"/>
  <c r="N19" i="1"/>
  <c r="N20" i="1"/>
  <c r="N21" i="1"/>
  <c r="N3" i="1"/>
  <c r="N4" i="1"/>
  <c r="N5" i="1"/>
  <c r="N6" i="1"/>
  <c r="N7" i="1"/>
  <c r="N8" i="1"/>
  <c r="N9" i="1"/>
  <c r="N2" i="1"/>
  <c r="C19" i="2"/>
  <c r="K2" i="1" s="1"/>
  <c r="C14" i="2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" i="1"/>
  <c r="K21" i="1"/>
  <c r="K20" i="1"/>
  <c r="K19" i="1"/>
  <c r="K18" i="1"/>
  <c r="K17" i="1"/>
  <c r="K16" i="1"/>
  <c r="K15" i="1"/>
  <c r="K14" i="1"/>
  <c r="K13" i="1"/>
  <c r="K12" i="1"/>
  <c r="K11" i="1"/>
  <c r="C23" i="2"/>
  <c r="C10" i="2"/>
  <c r="K3" i="1" l="1"/>
  <c r="K4" i="1"/>
  <c r="K5" i="1"/>
  <c r="O23" i="1"/>
  <c r="P23" i="1"/>
  <c r="C24" i="2"/>
  <c r="C25" i="2" s="1"/>
  <c r="C22" i="2" s="1"/>
  <c r="K8" i="1"/>
  <c r="K7" i="1"/>
  <c r="K10" i="1"/>
  <c r="K9" i="1"/>
  <c r="K6" i="1"/>
  <c r="L19" i="1" l="1"/>
  <c r="L15" i="1"/>
  <c r="L11" i="1"/>
  <c r="L7" i="1"/>
  <c r="L3" i="1"/>
  <c r="J19" i="1"/>
  <c r="M19" i="1" s="1"/>
  <c r="J15" i="1"/>
  <c r="M15" i="1" s="1"/>
  <c r="J2" i="1"/>
  <c r="J23" i="1" s="1"/>
  <c r="J8" i="1"/>
  <c r="J4" i="1"/>
  <c r="L18" i="1"/>
  <c r="L14" i="1"/>
  <c r="L10" i="1"/>
  <c r="L6" i="1"/>
  <c r="L2" i="1"/>
  <c r="L23" i="1" s="1"/>
  <c r="J18" i="1"/>
  <c r="M18" i="1" s="1"/>
  <c r="J14" i="1"/>
  <c r="M14" i="1" s="1"/>
  <c r="J11" i="1"/>
  <c r="J7" i="1"/>
  <c r="J3" i="1"/>
  <c r="L21" i="1"/>
  <c r="L17" i="1"/>
  <c r="L13" i="1"/>
  <c r="L9" i="1"/>
  <c r="L5" i="1"/>
  <c r="J21" i="1"/>
  <c r="M21" i="1" s="1"/>
  <c r="J17" i="1"/>
  <c r="M17" i="1" s="1"/>
  <c r="J13" i="1"/>
  <c r="M13" i="1" s="1"/>
  <c r="J10" i="1"/>
  <c r="J6" i="1"/>
  <c r="L20" i="1"/>
  <c r="L16" i="1"/>
  <c r="L12" i="1"/>
  <c r="L8" i="1"/>
  <c r="L4" i="1"/>
  <c r="J20" i="1"/>
  <c r="M20" i="1" s="1"/>
  <c r="J16" i="1"/>
  <c r="M16" i="1" s="1"/>
  <c r="J12" i="1"/>
  <c r="M12" i="1" s="1"/>
  <c r="J9" i="1"/>
  <c r="J5" i="1"/>
  <c r="K23" i="1"/>
  <c r="E5" i="3"/>
  <c r="R23" i="1"/>
  <c r="Q13" i="1" l="1"/>
  <c r="Q17" i="1"/>
  <c r="Q15" i="1"/>
  <c r="Q20" i="1"/>
  <c r="Q18" i="1"/>
  <c r="Q12" i="1"/>
  <c r="Q21" i="1"/>
  <c r="Q19" i="1"/>
  <c r="Q16" i="1"/>
  <c r="Q14" i="1"/>
  <c r="M11" i="1"/>
  <c r="E8" i="3"/>
  <c r="E20" i="3"/>
  <c r="E26" i="3"/>
  <c r="E23" i="3"/>
  <c r="E10" i="3"/>
  <c r="B33" i="3"/>
  <c r="B30" i="3"/>
  <c r="B27" i="3"/>
  <c r="B24" i="3"/>
  <c r="B21" i="3"/>
  <c r="B18" i="3"/>
  <c r="B15" i="3"/>
  <c r="B12" i="3"/>
  <c r="B9" i="3"/>
  <c r="Q11" i="1" l="1"/>
  <c r="E1" i="3"/>
  <c r="B1" i="3"/>
  <c r="C20" i="2" l="1"/>
  <c r="C30" i="2"/>
  <c r="C12" i="2" s="1"/>
  <c r="C11" i="2" s="1"/>
  <c r="B3" i="3"/>
  <c r="B4" i="3" s="1"/>
  <c r="B5" i="3" s="1"/>
  <c r="C16" i="2" s="1"/>
  <c r="C17" i="2" s="1"/>
  <c r="M8" i="1" l="1"/>
  <c r="M7" i="1"/>
  <c r="M3" i="1"/>
  <c r="M6" i="1"/>
  <c r="M10" i="1"/>
  <c r="M5" i="1"/>
  <c r="M4" i="1"/>
  <c r="M9" i="1"/>
  <c r="Q10" i="1" l="1"/>
  <c r="Q8" i="1"/>
  <c r="Q7" i="1"/>
  <c r="Q5" i="1"/>
  <c r="Q4" i="1"/>
  <c r="Q3" i="1"/>
  <c r="Q9" i="1"/>
  <c r="Q6" i="1"/>
  <c r="M2" i="1"/>
  <c r="M23" i="1" l="1"/>
  <c r="Q2" i="1"/>
  <c r="Q23" i="1" s="1"/>
  <c r="S23" i="1" l="1"/>
</calcChain>
</file>

<file path=xl/sharedStrings.xml><?xml version="1.0" encoding="utf-8"?>
<sst xmlns="http://schemas.openxmlformats.org/spreadsheetml/2006/main" count="85" uniqueCount="65">
  <si>
    <t>Temps au cabinet</t>
  </si>
  <si>
    <t>Temps hors cabinet</t>
  </si>
  <si>
    <t>Ratio</t>
  </si>
  <si>
    <t>Nombre de semaines</t>
  </si>
  <si>
    <t>Heures par semaines</t>
  </si>
  <si>
    <t>Nombres de jours</t>
  </si>
  <si>
    <t>Heures par jour</t>
  </si>
  <si>
    <t>Nombre de soirées de formation</t>
  </si>
  <si>
    <t>Nombre de journées de formation</t>
  </si>
  <si>
    <t>Congrès 1</t>
  </si>
  <si>
    <t>Congrès 2</t>
  </si>
  <si>
    <t>Congrès 3</t>
  </si>
  <si>
    <t>Temps de déplacement</t>
  </si>
  <si>
    <t>Nombre</t>
  </si>
  <si>
    <t>Autre</t>
  </si>
  <si>
    <t>Données de ladéclaration 2035</t>
  </si>
  <si>
    <t>AG</t>
  </si>
  <si>
    <t>BA</t>
  </si>
  <si>
    <t>CP</t>
  </si>
  <si>
    <t>honoraires totaux</t>
  </si>
  <si>
    <t>achats</t>
  </si>
  <si>
    <t>bénéfices</t>
  </si>
  <si>
    <t>Frais de cabinet</t>
  </si>
  <si>
    <t>Ratio temps corrigé</t>
  </si>
  <si>
    <t>Taux horaire</t>
  </si>
  <si>
    <t>Revenu horaire</t>
  </si>
  <si>
    <t>Temps corrigé</t>
  </si>
  <si>
    <t>Tarif sécu</t>
  </si>
  <si>
    <t>A</t>
  </si>
  <si>
    <t>B1</t>
  </si>
  <si>
    <t>B2</t>
  </si>
  <si>
    <t>C</t>
  </si>
  <si>
    <t>D</t>
  </si>
  <si>
    <t>E</t>
  </si>
  <si>
    <t>Dénomination</t>
  </si>
  <si>
    <t>difficulté</t>
  </si>
  <si>
    <t>inter 3</t>
  </si>
  <si>
    <t>BR</t>
  </si>
  <si>
    <t>Dépense professionnelles totales</t>
  </si>
  <si>
    <t>inter 5</t>
  </si>
  <si>
    <t>inter6</t>
  </si>
  <si>
    <t>comptabilité</t>
  </si>
  <si>
    <t>Jours de comptabilité</t>
  </si>
  <si>
    <t>Revenu horaire corrigé</t>
  </si>
  <si>
    <t>Temps fauteuil</t>
  </si>
  <si>
    <t>autre temps</t>
  </si>
  <si>
    <t>Facture métal</t>
  </si>
  <si>
    <t>Temps labo</t>
  </si>
  <si>
    <t>Charge de structure</t>
  </si>
  <si>
    <t>Coef structure</t>
  </si>
  <si>
    <t xml:space="preserve">CH </t>
  </si>
  <si>
    <t>Dotation aux amortissements</t>
  </si>
  <si>
    <t>Taux horaire anticipé</t>
  </si>
  <si>
    <t>Facture proth</t>
  </si>
  <si>
    <t>Facture série</t>
  </si>
  <si>
    <t>revenu annuel souhaité</t>
  </si>
  <si>
    <t>revenu horaire souhaité</t>
  </si>
  <si>
    <t>Les temps sont ici exprimés en minutes.</t>
  </si>
  <si>
    <t>Valeur cabinet</t>
  </si>
  <si>
    <t>Rétribution du capital</t>
  </si>
  <si>
    <t>Rétribution horraire</t>
  </si>
  <si>
    <t>Coût horaire du capital du cabinet</t>
  </si>
  <si>
    <t>soins</t>
  </si>
  <si>
    <t>prix vente</t>
  </si>
  <si>
    <t>Honoraires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</si>
</sst>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64" fontId="0" fillId="3" borderId="0" xfId="0" applyNumberForma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4" fontId="0" fillId="5" borderId="0" xfId="0" applyNumberFormat="1" applyFill="1"/>
    <xf numFmtId="164" fontId="0" fillId="0" borderId="0" xfId="0" applyNumberFormat="1" applyFill="1"/>
    <xf numFmtId="16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70" zoomScaleNormal="70" workbookViewId="0">
      <selection activeCell="N32" sqref="N32"/>
    </sheetView>
  </sheetViews>
  <sheetFormatPr baseColWidth="10" defaultRowHeight="15" x14ac:dyDescent="0.25"/>
  <cols>
    <col min="1" max="1" width="13" customWidth="1"/>
    <col min="2" max="2" width="12.7109375" customWidth="1"/>
    <col min="3" max="3" width="11.7109375" bestFit="1" customWidth="1"/>
    <col min="4" max="4" width="12.7109375" bestFit="1" customWidth="1"/>
    <col min="5" max="5" width="14.28515625" customWidth="1"/>
    <col min="6" max="6" width="10.7109375" bestFit="1" customWidth="1"/>
    <col min="7" max="7" width="11.28515625" customWidth="1"/>
    <col min="8" max="8" width="8.5703125" customWidth="1"/>
    <col min="10" max="11" width="13.28515625" customWidth="1"/>
    <col min="12" max="12" width="13.7109375" customWidth="1"/>
    <col min="13" max="13" width="11.7109375" customWidth="1"/>
  </cols>
  <sheetData>
    <row r="1" spans="1:19" x14ac:dyDescent="0.25">
      <c r="A1" s="5" t="s">
        <v>34</v>
      </c>
      <c r="B1" s="5" t="s">
        <v>53</v>
      </c>
      <c r="C1" s="5" t="s">
        <v>54</v>
      </c>
      <c r="D1" s="5" t="s">
        <v>46</v>
      </c>
      <c r="E1" s="5" t="s">
        <v>44</v>
      </c>
      <c r="F1" s="5" t="s">
        <v>47</v>
      </c>
      <c r="G1" s="5" t="s">
        <v>45</v>
      </c>
      <c r="H1" s="5" t="s">
        <v>35</v>
      </c>
      <c r="I1" s="5" t="s">
        <v>27</v>
      </c>
      <c r="J1" t="s">
        <v>28</v>
      </c>
      <c r="K1" t="s">
        <v>29</v>
      </c>
      <c r="L1" t="s">
        <v>30</v>
      </c>
      <c r="M1" t="s">
        <v>31</v>
      </c>
      <c r="O1" t="s">
        <v>63</v>
      </c>
      <c r="P1" t="s">
        <v>62</v>
      </c>
      <c r="Q1" t="s">
        <v>64</v>
      </c>
      <c r="R1" t="s">
        <v>32</v>
      </c>
      <c r="S1" t="s">
        <v>33</v>
      </c>
    </row>
    <row r="2" spans="1:19" x14ac:dyDescent="0.25">
      <c r="A2" s="1"/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1</v>
      </c>
      <c r="I2" s="1">
        <v>0</v>
      </c>
      <c r="J2" s="11" t="e">
        <f>PRODUCT(B2,Compta!C22)+D2+(F2*H2*Compta!C19)</f>
        <v>#DIV/0!</v>
      </c>
      <c r="K2" s="11">
        <f>PRODUCT((E2+F2),H2,Compta!C19)</f>
        <v>0</v>
      </c>
      <c r="L2" s="11" t="e">
        <f>PRODUCT((E2+F2+G2),Compta!C14)+(C2*Compta!C22)</f>
        <v>#DIV/0!</v>
      </c>
      <c r="M2" s="11" t="e">
        <f>SUM(J2:L2)</f>
        <v>#DIV/0!</v>
      </c>
      <c r="N2">
        <f t="shared" ref="N2:N21" si="0">A2</f>
        <v>0</v>
      </c>
      <c r="O2" s="7">
        <f t="shared" ref="O2:O21" si="1">IF(B2=0,0,J2)</f>
        <v>0</v>
      </c>
      <c r="P2" s="7">
        <f t="shared" ref="P2:P21" si="2">IF(B2=0,0,K2)</f>
        <v>0</v>
      </c>
      <c r="Q2" s="6" t="e">
        <f t="shared" ref="Q2:Q21" si="3">M2</f>
        <v>#DIV/0!</v>
      </c>
      <c r="R2" s="7">
        <f>I2</f>
        <v>0</v>
      </c>
      <c r="S2" s="6" t="e">
        <f>SUM(Q2,-0.16*I2)</f>
        <v>#DIV/0!</v>
      </c>
    </row>
    <row r="3" spans="1:19" x14ac:dyDescent="0.25">
      <c r="A3" s="8"/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1</v>
      </c>
      <c r="I3" s="1">
        <v>0</v>
      </c>
      <c r="J3" s="11" t="e">
        <f>PRODUCT(B3,Compta!C22)+D3+(F3*H3*Compta!C19)</f>
        <v>#DIV/0!</v>
      </c>
      <c r="K3" s="11">
        <f>PRODUCT((E3+F3),H3,Compta!C19)</f>
        <v>0</v>
      </c>
      <c r="L3" s="11" t="e">
        <f>PRODUCT((E3+F3+G3),Compta!C14)+(C3*Compta!C22)</f>
        <v>#DIV/0!</v>
      </c>
      <c r="M3" s="11" t="e">
        <f t="shared" ref="M3:M21" si="4">SUM(J3:L3)</f>
        <v>#DIV/0!</v>
      </c>
      <c r="N3">
        <f t="shared" si="0"/>
        <v>0</v>
      </c>
      <c r="O3" s="9">
        <f t="shared" si="1"/>
        <v>0</v>
      </c>
      <c r="P3" s="9">
        <f t="shared" si="2"/>
        <v>0</v>
      </c>
      <c r="Q3" s="10" t="e">
        <f t="shared" si="3"/>
        <v>#DIV/0!</v>
      </c>
      <c r="R3" s="7">
        <f t="shared" ref="R3:R21" si="5">I3</f>
        <v>0</v>
      </c>
      <c r="S3" s="6" t="e">
        <f t="shared" ref="S3:S21" si="6">SUM(Q3,-0.16*I3)</f>
        <v>#DIV/0!</v>
      </c>
    </row>
    <row r="4" spans="1:19" x14ac:dyDescent="0.25">
      <c r="A4" s="1"/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>
        <v>0</v>
      </c>
      <c r="J4" s="12" t="e">
        <f>PRODUCT(B4,Compta!C22)+D4+(F4*H4*Compta!C19)</f>
        <v>#DIV/0!</v>
      </c>
      <c r="K4" s="12">
        <f>PRODUCT((E4+F4),H4,Compta!C19)</f>
        <v>0</v>
      </c>
      <c r="L4" s="12" t="e">
        <f>PRODUCT((E4+F4+G4),Compta!C14)+(C4*Compta!C22)</f>
        <v>#DIV/0!</v>
      </c>
      <c r="M4" s="12" t="e">
        <f t="shared" si="4"/>
        <v>#DIV/0!</v>
      </c>
      <c r="N4">
        <f t="shared" si="0"/>
        <v>0</v>
      </c>
      <c r="O4" s="7">
        <f t="shared" si="1"/>
        <v>0</v>
      </c>
      <c r="P4" s="7">
        <f t="shared" si="2"/>
        <v>0</v>
      </c>
      <c r="Q4" s="6" t="e">
        <f t="shared" si="3"/>
        <v>#DIV/0!</v>
      </c>
      <c r="R4" s="7">
        <f t="shared" si="5"/>
        <v>0</v>
      </c>
      <c r="S4" s="6" t="e">
        <f t="shared" si="6"/>
        <v>#DIV/0!</v>
      </c>
    </row>
    <row r="5" spans="1:19" x14ac:dyDescent="0.25">
      <c r="A5" s="8"/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1</v>
      </c>
      <c r="I5" s="1">
        <v>0</v>
      </c>
      <c r="J5" s="11" t="e">
        <f>PRODUCT(B5,Compta!C22)+D5+(F5*H5*Compta!C19)</f>
        <v>#DIV/0!</v>
      </c>
      <c r="K5" s="11">
        <f>PRODUCT((E5+F5),H5,Compta!C19)</f>
        <v>0</v>
      </c>
      <c r="L5" s="11" t="e">
        <f>PRODUCT((E5+F5+G5),Compta!C14)+(C5*Compta!C22)</f>
        <v>#DIV/0!</v>
      </c>
      <c r="M5" s="11" t="e">
        <f t="shared" si="4"/>
        <v>#DIV/0!</v>
      </c>
      <c r="N5">
        <f t="shared" si="0"/>
        <v>0</v>
      </c>
      <c r="O5" s="9">
        <f t="shared" si="1"/>
        <v>0</v>
      </c>
      <c r="P5" s="9">
        <f t="shared" si="2"/>
        <v>0</v>
      </c>
      <c r="Q5" s="10" t="e">
        <f t="shared" si="3"/>
        <v>#DIV/0!</v>
      </c>
      <c r="R5" s="7">
        <f t="shared" si="5"/>
        <v>0</v>
      </c>
      <c r="S5" s="6" t="e">
        <f t="shared" si="6"/>
        <v>#DIV/0!</v>
      </c>
    </row>
    <row r="6" spans="1:19" x14ac:dyDescent="0.25">
      <c r="A6" s="1"/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1</v>
      </c>
      <c r="I6" s="1">
        <v>0</v>
      </c>
      <c r="J6" s="11" t="e">
        <f>PRODUCT(B6,Compta!C22)+D6+(F6*H6*Compta!C19)</f>
        <v>#DIV/0!</v>
      </c>
      <c r="K6" s="11">
        <f>PRODUCT((E6+F6),H6,Compta!C19)</f>
        <v>0</v>
      </c>
      <c r="L6" s="11" t="e">
        <f>PRODUCT((E6+F6+G6),Compta!C14)+(C6*Compta!C22)</f>
        <v>#DIV/0!</v>
      </c>
      <c r="M6" s="11" t="e">
        <f t="shared" si="4"/>
        <v>#DIV/0!</v>
      </c>
      <c r="N6">
        <f t="shared" si="0"/>
        <v>0</v>
      </c>
      <c r="O6" s="7">
        <f t="shared" si="1"/>
        <v>0</v>
      </c>
      <c r="P6" s="7">
        <f t="shared" si="2"/>
        <v>0</v>
      </c>
      <c r="Q6" s="6" t="e">
        <f t="shared" si="3"/>
        <v>#DIV/0!</v>
      </c>
      <c r="R6" s="7">
        <f t="shared" si="5"/>
        <v>0</v>
      </c>
      <c r="S6" s="6" t="e">
        <f t="shared" si="6"/>
        <v>#DIV/0!</v>
      </c>
    </row>
    <row r="7" spans="1:19" x14ac:dyDescent="0.25">
      <c r="A7" s="8"/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1</v>
      </c>
      <c r="I7" s="1">
        <v>0</v>
      </c>
      <c r="J7" s="11" t="e">
        <f>PRODUCT(B7,Compta!C22)+D7+(F7*H7*Compta!C19)</f>
        <v>#DIV/0!</v>
      </c>
      <c r="K7" s="11">
        <f>PRODUCT((E7+F7),H7,Compta!C19)</f>
        <v>0</v>
      </c>
      <c r="L7" s="11" t="e">
        <f>PRODUCT((E7+F7+G7),Compta!C14)+(C7*Compta!C22)</f>
        <v>#DIV/0!</v>
      </c>
      <c r="M7" s="11" t="e">
        <f t="shared" si="4"/>
        <v>#DIV/0!</v>
      </c>
      <c r="N7">
        <f t="shared" si="0"/>
        <v>0</v>
      </c>
      <c r="O7" s="9">
        <f t="shared" si="1"/>
        <v>0</v>
      </c>
      <c r="P7" s="9">
        <f t="shared" si="2"/>
        <v>0</v>
      </c>
      <c r="Q7" s="10" t="e">
        <f t="shared" si="3"/>
        <v>#DIV/0!</v>
      </c>
      <c r="R7" s="7">
        <f t="shared" si="5"/>
        <v>0</v>
      </c>
      <c r="S7" s="6" t="e">
        <f t="shared" si="6"/>
        <v>#DIV/0!</v>
      </c>
    </row>
    <row r="8" spans="1:19" x14ac:dyDescent="0.25">
      <c r="A8" s="1"/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0</v>
      </c>
      <c r="J8" s="11" t="e">
        <f>PRODUCT(B8,Compta!C22)+D8+(F8*H8*Compta!C19)</f>
        <v>#DIV/0!</v>
      </c>
      <c r="K8" s="11">
        <f>PRODUCT((E8+F8),H8,Compta!C19)</f>
        <v>0</v>
      </c>
      <c r="L8" s="11" t="e">
        <f>PRODUCT((E8+F8+G8),Compta!C14)+(C8*Compta!C22)</f>
        <v>#DIV/0!</v>
      </c>
      <c r="M8" s="11" t="e">
        <f t="shared" si="4"/>
        <v>#DIV/0!</v>
      </c>
      <c r="N8">
        <f t="shared" si="0"/>
        <v>0</v>
      </c>
      <c r="O8" s="7">
        <f t="shared" si="1"/>
        <v>0</v>
      </c>
      <c r="P8" s="7">
        <f t="shared" si="2"/>
        <v>0</v>
      </c>
      <c r="Q8" s="6" t="e">
        <f t="shared" si="3"/>
        <v>#DIV/0!</v>
      </c>
      <c r="R8" s="7">
        <f t="shared" si="5"/>
        <v>0</v>
      </c>
      <c r="S8" s="6" t="e">
        <f t="shared" si="6"/>
        <v>#DIV/0!</v>
      </c>
    </row>
    <row r="9" spans="1:19" x14ac:dyDescent="0.25">
      <c r="A9" s="8"/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1">
        <v>0</v>
      </c>
      <c r="J9" s="11" t="e">
        <f>PRODUCT(B9,Compta!C22)+D9+(F9*H9*Compta!C19)</f>
        <v>#DIV/0!</v>
      </c>
      <c r="K9" s="11">
        <f>PRODUCT((E9+F9),H9,Compta!C19)</f>
        <v>0</v>
      </c>
      <c r="L9" s="11" t="e">
        <f>PRODUCT((E9+F9+G9),Compta!C14)+(C9*Compta!C22)</f>
        <v>#DIV/0!</v>
      </c>
      <c r="M9" s="11" t="e">
        <f t="shared" si="4"/>
        <v>#DIV/0!</v>
      </c>
      <c r="N9">
        <f t="shared" si="0"/>
        <v>0</v>
      </c>
      <c r="O9" s="9">
        <f t="shared" si="1"/>
        <v>0</v>
      </c>
      <c r="P9" s="9">
        <f t="shared" si="2"/>
        <v>0</v>
      </c>
      <c r="Q9" s="10" t="e">
        <f t="shared" si="3"/>
        <v>#DIV/0!</v>
      </c>
      <c r="R9" s="7">
        <f t="shared" si="5"/>
        <v>0</v>
      </c>
      <c r="S9" s="6" t="e">
        <f t="shared" si="6"/>
        <v>#DIV/0!</v>
      </c>
    </row>
    <row r="10" spans="1:19" x14ac:dyDescent="0.25">
      <c r="A10" s="1"/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1</v>
      </c>
      <c r="I10" s="1">
        <v>0</v>
      </c>
      <c r="J10" s="11" t="e">
        <f>PRODUCT(B10,Compta!C22)+D10+(F10*H10*Compta!C19)</f>
        <v>#DIV/0!</v>
      </c>
      <c r="K10" s="11">
        <f>PRODUCT((E10+F10),H10,Compta!C19)</f>
        <v>0</v>
      </c>
      <c r="L10" s="11" t="e">
        <f>PRODUCT((E10+F10+G10),Compta!C14)+(C10*Compta!C22)</f>
        <v>#DIV/0!</v>
      </c>
      <c r="M10" s="11" t="e">
        <f t="shared" si="4"/>
        <v>#DIV/0!</v>
      </c>
      <c r="N10">
        <f t="shared" si="0"/>
        <v>0</v>
      </c>
      <c r="O10" s="7">
        <f t="shared" si="1"/>
        <v>0</v>
      </c>
      <c r="P10" s="7">
        <f t="shared" si="2"/>
        <v>0</v>
      </c>
      <c r="Q10" s="6" t="e">
        <f t="shared" si="3"/>
        <v>#DIV/0!</v>
      </c>
      <c r="R10" s="7">
        <f t="shared" si="5"/>
        <v>0</v>
      </c>
      <c r="S10" s="6" t="e">
        <f t="shared" si="6"/>
        <v>#DIV/0!</v>
      </c>
    </row>
    <row r="11" spans="1:19" x14ac:dyDescent="0.25">
      <c r="A11" s="8"/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1">
        <v>0</v>
      </c>
      <c r="J11" s="11" t="e">
        <f>PRODUCT(B11,Compta!C22)+D11+(F11*H11*Compta!C19)</f>
        <v>#DIV/0!</v>
      </c>
      <c r="K11" s="11">
        <f>PRODUCT((E11+F11),H11,Compta!C19)</f>
        <v>0</v>
      </c>
      <c r="L11" s="11" t="e">
        <f>PRODUCT((E11+F11+G11),Compta!C14)+(C11*Compta!C22)</f>
        <v>#DIV/0!</v>
      </c>
      <c r="M11" s="11" t="e">
        <f t="shared" si="4"/>
        <v>#DIV/0!</v>
      </c>
      <c r="N11">
        <f t="shared" si="0"/>
        <v>0</v>
      </c>
      <c r="O11" s="9">
        <f t="shared" si="1"/>
        <v>0</v>
      </c>
      <c r="P11" s="9">
        <f t="shared" si="2"/>
        <v>0</v>
      </c>
      <c r="Q11" s="10" t="e">
        <f t="shared" si="3"/>
        <v>#DIV/0!</v>
      </c>
      <c r="R11" s="7">
        <f t="shared" si="5"/>
        <v>0</v>
      </c>
      <c r="S11" s="6" t="e">
        <f t="shared" si="6"/>
        <v>#DIV/0!</v>
      </c>
    </row>
    <row r="12" spans="1:19" x14ac:dyDescent="0.25">
      <c r="A12" s="1"/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1" t="e">
        <f>PRODUCT(B12,Compta!C22)+D12+(F12*H12*Compta!C19)</f>
        <v>#DIV/0!</v>
      </c>
      <c r="K12" s="11">
        <f>PRODUCT((E12+F12),H12,Compta!C19)</f>
        <v>0</v>
      </c>
      <c r="L12" s="11" t="e">
        <f>PRODUCT((E12+F12+G12),Compta!C14)+(C12*Compta!C22)</f>
        <v>#DIV/0!</v>
      </c>
      <c r="M12" s="11" t="e">
        <f t="shared" si="4"/>
        <v>#DIV/0!</v>
      </c>
      <c r="N12">
        <f t="shared" si="0"/>
        <v>0</v>
      </c>
      <c r="O12" s="7">
        <f t="shared" si="1"/>
        <v>0</v>
      </c>
      <c r="P12" s="7">
        <f t="shared" si="2"/>
        <v>0</v>
      </c>
      <c r="Q12" s="6" t="e">
        <f t="shared" si="3"/>
        <v>#DIV/0!</v>
      </c>
      <c r="R12" s="7">
        <f t="shared" si="5"/>
        <v>0</v>
      </c>
      <c r="S12" s="6" t="e">
        <f t="shared" si="6"/>
        <v>#DIV/0!</v>
      </c>
    </row>
    <row r="13" spans="1:19" x14ac:dyDescent="0.25">
      <c r="A13" s="8"/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1">
        <v>0</v>
      </c>
      <c r="J13" s="11" t="e">
        <f>PRODUCT(B13,Compta!C22)+D13+(F13*H13*Compta!C19)</f>
        <v>#DIV/0!</v>
      </c>
      <c r="K13" s="11">
        <f>PRODUCT((E13+F13),H13,Compta!C19)</f>
        <v>0</v>
      </c>
      <c r="L13" s="11" t="e">
        <f>PRODUCT((E13+F13+G13),Compta!C14)+(C13*Compta!C22)</f>
        <v>#DIV/0!</v>
      </c>
      <c r="M13" s="11" t="e">
        <f t="shared" si="4"/>
        <v>#DIV/0!</v>
      </c>
      <c r="N13">
        <f t="shared" si="0"/>
        <v>0</v>
      </c>
      <c r="O13" s="9">
        <f t="shared" si="1"/>
        <v>0</v>
      </c>
      <c r="P13" s="9">
        <f t="shared" si="2"/>
        <v>0</v>
      </c>
      <c r="Q13" s="10" t="e">
        <f t="shared" si="3"/>
        <v>#DIV/0!</v>
      </c>
      <c r="R13" s="7">
        <f t="shared" si="5"/>
        <v>0</v>
      </c>
      <c r="S13" s="6" t="e">
        <f t="shared" si="6"/>
        <v>#DIV/0!</v>
      </c>
    </row>
    <row r="14" spans="1:19" x14ac:dyDescent="0.25">
      <c r="A14" s="1"/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1</v>
      </c>
      <c r="I14" s="1">
        <v>0</v>
      </c>
      <c r="J14" s="11" t="e">
        <f>PRODUCT(B14,Compta!C22)+D14+(F14*H14*Compta!C19)</f>
        <v>#DIV/0!</v>
      </c>
      <c r="K14" s="11">
        <f>PRODUCT((E14+F14),H14,Compta!C19)</f>
        <v>0</v>
      </c>
      <c r="L14" s="11" t="e">
        <f>PRODUCT((E14+F14+G14),Compta!C14)+(C14*Compta!C22)</f>
        <v>#DIV/0!</v>
      </c>
      <c r="M14" s="11" t="e">
        <f t="shared" si="4"/>
        <v>#DIV/0!</v>
      </c>
      <c r="N14">
        <f t="shared" si="0"/>
        <v>0</v>
      </c>
      <c r="O14" s="7">
        <f t="shared" si="1"/>
        <v>0</v>
      </c>
      <c r="P14" s="7">
        <f t="shared" si="2"/>
        <v>0</v>
      </c>
      <c r="Q14" s="6" t="e">
        <f t="shared" si="3"/>
        <v>#DIV/0!</v>
      </c>
      <c r="R14" s="7">
        <f t="shared" si="5"/>
        <v>0</v>
      </c>
      <c r="S14" s="6" t="e">
        <f t="shared" si="6"/>
        <v>#DIV/0!</v>
      </c>
    </row>
    <row r="15" spans="1:19" x14ac:dyDescent="0.25">
      <c r="A15" s="8"/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1">
        <v>0</v>
      </c>
      <c r="J15" s="11" t="e">
        <f>PRODUCT(B15,Compta!C22)+D15+(F15*H15*Compta!C19)</f>
        <v>#DIV/0!</v>
      </c>
      <c r="K15" s="11">
        <f>PRODUCT((E15+F15),H15,Compta!C19)</f>
        <v>0</v>
      </c>
      <c r="L15" s="11" t="e">
        <f>PRODUCT((E15+F15+G15),Compta!C14)+(C15*Compta!C22)</f>
        <v>#DIV/0!</v>
      </c>
      <c r="M15" s="11" t="e">
        <f t="shared" si="4"/>
        <v>#DIV/0!</v>
      </c>
      <c r="N15">
        <f t="shared" si="0"/>
        <v>0</v>
      </c>
      <c r="O15" s="9">
        <f t="shared" si="1"/>
        <v>0</v>
      </c>
      <c r="P15" s="9">
        <f t="shared" si="2"/>
        <v>0</v>
      </c>
      <c r="Q15" s="10" t="e">
        <f t="shared" si="3"/>
        <v>#DIV/0!</v>
      </c>
      <c r="R15" s="7">
        <f t="shared" si="5"/>
        <v>0</v>
      </c>
      <c r="S15" s="6" t="e">
        <f t="shared" si="6"/>
        <v>#DIV/0!</v>
      </c>
    </row>
    <row r="16" spans="1:19" x14ac:dyDescent="0.25">
      <c r="A16" s="1"/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0</v>
      </c>
      <c r="J16" s="11" t="e">
        <f>PRODUCT(B16,Compta!C22)+D16+(F16*H16*Compta!C19)</f>
        <v>#DIV/0!</v>
      </c>
      <c r="K16" s="11">
        <f>PRODUCT((E16+F16),H16,Compta!C19)</f>
        <v>0</v>
      </c>
      <c r="L16" s="11" t="e">
        <f>PRODUCT((E16+F16+G16),Compta!C14)+(C16*Compta!C22)</f>
        <v>#DIV/0!</v>
      </c>
      <c r="M16" s="11" t="e">
        <f t="shared" si="4"/>
        <v>#DIV/0!</v>
      </c>
      <c r="N16">
        <f t="shared" si="0"/>
        <v>0</v>
      </c>
      <c r="O16" s="7">
        <f t="shared" si="1"/>
        <v>0</v>
      </c>
      <c r="P16" s="7">
        <f t="shared" si="2"/>
        <v>0</v>
      </c>
      <c r="Q16" s="6" t="e">
        <f t="shared" si="3"/>
        <v>#DIV/0!</v>
      </c>
      <c r="R16" s="7">
        <f t="shared" si="5"/>
        <v>0</v>
      </c>
      <c r="S16" s="6" t="e">
        <f t="shared" si="6"/>
        <v>#DIV/0!</v>
      </c>
    </row>
    <row r="17" spans="1:19" x14ac:dyDescent="0.25">
      <c r="A17" s="8"/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1</v>
      </c>
      <c r="I17" s="1">
        <v>0</v>
      </c>
      <c r="J17" s="11" t="e">
        <f>PRODUCT(B17,Compta!C22)+D17+(F17*H17*Compta!C19)</f>
        <v>#DIV/0!</v>
      </c>
      <c r="K17" s="11">
        <f>PRODUCT((E17+F17),H17,Compta!C19)</f>
        <v>0</v>
      </c>
      <c r="L17" s="11" t="e">
        <f>PRODUCT((E17+F17+G17),Compta!C14)+(C17*Compta!C22)</f>
        <v>#DIV/0!</v>
      </c>
      <c r="M17" s="11" t="e">
        <f t="shared" si="4"/>
        <v>#DIV/0!</v>
      </c>
      <c r="N17">
        <f t="shared" si="0"/>
        <v>0</v>
      </c>
      <c r="O17" s="9">
        <f t="shared" si="1"/>
        <v>0</v>
      </c>
      <c r="P17" s="9">
        <f t="shared" si="2"/>
        <v>0</v>
      </c>
      <c r="Q17" s="10" t="e">
        <f t="shared" si="3"/>
        <v>#DIV/0!</v>
      </c>
      <c r="R17" s="7">
        <f t="shared" si="5"/>
        <v>0</v>
      </c>
      <c r="S17" s="6" t="e">
        <f t="shared" si="6"/>
        <v>#DIV/0!</v>
      </c>
    </row>
    <row r="18" spans="1:19" x14ac:dyDescent="0.25">
      <c r="A18" s="1"/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</v>
      </c>
      <c r="I18" s="1">
        <v>0</v>
      </c>
      <c r="J18" s="11" t="e">
        <f>PRODUCT(B18,Compta!C22)+D18+(F18*H18*Compta!C19)</f>
        <v>#DIV/0!</v>
      </c>
      <c r="K18" s="11">
        <f>PRODUCT((E18+F18),H18,Compta!C19)</f>
        <v>0</v>
      </c>
      <c r="L18" s="11" t="e">
        <f>PRODUCT((E18+F18+G18),Compta!C14)+(C18*Compta!C22)</f>
        <v>#DIV/0!</v>
      </c>
      <c r="M18" s="11" t="e">
        <f t="shared" si="4"/>
        <v>#DIV/0!</v>
      </c>
      <c r="N18">
        <f t="shared" si="0"/>
        <v>0</v>
      </c>
      <c r="O18" s="7">
        <f t="shared" si="1"/>
        <v>0</v>
      </c>
      <c r="P18" s="7">
        <f t="shared" si="2"/>
        <v>0</v>
      </c>
      <c r="Q18" s="6" t="e">
        <f t="shared" si="3"/>
        <v>#DIV/0!</v>
      </c>
      <c r="R18" s="7">
        <f t="shared" si="5"/>
        <v>0</v>
      </c>
      <c r="S18" s="6" t="e">
        <f t="shared" si="6"/>
        <v>#DIV/0!</v>
      </c>
    </row>
    <row r="19" spans="1:19" x14ac:dyDescent="0.25">
      <c r="A19" s="8"/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1">
        <v>0</v>
      </c>
      <c r="J19" s="11" t="e">
        <f>PRODUCT(B19,Compta!C22)+D19+(F19*H19*Compta!C19)</f>
        <v>#DIV/0!</v>
      </c>
      <c r="K19" s="11">
        <f>PRODUCT((E19+F19),H19,Compta!C19)</f>
        <v>0</v>
      </c>
      <c r="L19" s="11" t="e">
        <f>PRODUCT((E19+F19+G19),Compta!C14)+(C19*Compta!C22)</f>
        <v>#DIV/0!</v>
      </c>
      <c r="M19" s="11" t="e">
        <f t="shared" si="4"/>
        <v>#DIV/0!</v>
      </c>
      <c r="N19">
        <f t="shared" si="0"/>
        <v>0</v>
      </c>
      <c r="O19" s="9">
        <f t="shared" si="1"/>
        <v>0</v>
      </c>
      <c r="P19" s="9">
        <f t="shared" si="2"/>
        <v>0</v>
      </c>
      <c r="Q19" s="10" t="e">
        <f t="shared" si="3"/>
        <v>#DIV/0!</v>
      </c>
      <c r="R19" s="7">
        <f t="shared" si="5"/>
        <v>0</v>
      </c>
      <c r="S19" s="6" t="e">
        <f t="shared" si="6"/>
        <v>#DIV/0!</v>
      </c>
    </row>
    <row r="20" spans="1:19" x14ac:dyDescent="0.25">
      <c r="A20" s="1"/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>
        <v>0</v>
      </c>
      <c r="J20" s="11" t="e">
        <f>PRODUCT(B20,Compta!C22)+D20+(F20*H20*Compta!C19)</f>
        <v>#DIV/0!</v>
      </c>
      <c r="K20" s="11">
        <f>PRODUCT((E20+F20),H20,Compta!C19)</f>
        <v>0</v>
      </c>
      <c r="L20" s="11" t="e">
        <f>PRODUCT((E20+F20+G20),Compta!C14)+(C20*Compta!C22)</f>
        <v>#DIV/0!</v>
      </c>
      <c r="M20" s="11" t="e">
        <f t="shared" si="4"/>
        <v>#DIV/0!</v>
      </c>
      <c r="N20">
        <f t="shared" si="0"/>
        <v>0</v>
      </c>
      <c r="O20" s="7">
        <f t="shared" si="1"/>
        <v>0</v>
      </c>
      <c r="P20" s="7">
        <f t="shared" si="2"/>
        <v>0</v>
      </c>
      <c r="Q20" s="6" t="e">
        <f t="shared" si="3"/>
        <v>#DIV/0!</v>
      </c>
      <c r="R20" s="7">
        <f t="shared" si="5"/>
        <v>0</v>
      </c>
      <c r="S20" s="6" t="e">
        <f t="shared" si="6"/>
        <v>#DIV/0!</v>
      </c>
    </row>
    <row r="21" spans="1:19" x14ac:dyDescent="0.25">
      <c r="A21" s="8"/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1</v>
      </c>
      <c r="I21" s="1">
        <v>0</v>
      </c>
      <c r="J21" s="11" t="e">
        <f>PRODUCT(B21,Compta!C22)+D21+(F21*H21*Compta!C19)</f>
        <v>#DIV/0!</v>
      </c>
      <c r="K21" s="11">
        <f>PRODUCT((E21+F21),H21,Compta!C19)</f>
        <v>0</v>
      </c>
      <c r="L21" s="11" t="e">
        <f>PRODUCT((E21+F21+G21),Compta!C14)+(C21*Compta!C22)</f>
        <v>#DIV/0!</v>
      </c>
      <c r="M21" s="11" t="e">
        <f t="shared" si="4"/>
        <v>#DIV/0!</v>
      </c>
      <c r="N21">
        <f t="shared" si="0"/>
        <v>0</v>
      </c>
      <c r="O21" s="9">
        <f t="shared" si="1"/>
        <v>0</v>
      </c>
      <c r="P21" s="9">
        <f t="shared" si="2"/>
        <v>0</v>
      </c>
      <c r="Q21" s="10" t="e">
        <f t="shared" si="3"/>
        <v>#DIV/0!</v>
      </c>
      <c r="R21" s="7">
        <f t="shared" si="5"/>
        <v>0</v>
      </c>
      <c r="S21" s="6" t="e">
        <f t="shared" si="6"/>
        <v>#DIV/0!</v>
      </c>
    </row>
    <row r="22" spans="1:19" x14ac:dyDescent="0.25">
      <c r="J22" s="2"/>
      <c r="K22" s="2"/>
      <c r="L22" s="11"/>
      <c r="M22" s="2"/>
    </row>
    <row r="23" spans="1:19" x14ac:dyDescent="0.25">
      <c r="J23" s="11" t="e">
        <f t="shared" ref="J23:M23" si="7">SUM(J2:J22)</f>
        <v>#DIV/0!</v>
      </c>
      <c r="K23" s="11">
        <f t="shared" si="7"/>
        <v>0</v>
      </c>
      <c r="L23" s="11" t="e">
        <f t="shared" si="7"/>
        <v>#DIV/0!</v>
      </c>
      <c r="M23" s="11" t="e">
        <f t="shared" si="7"/>
        <v>#DIV/0!</v>
      </c>
      <c r="O23" s="9">
        <f t="shared" ref="O23:S23" si="8">SUM(O2:O21)</f>
        <v>0</v>
      </c>
      <c r="P23" s="9">
        <f t="shared" si="8"/>
        <v>0</v>
      </c>
      <c r="Q23" s="10" t="e">
        <f t="shared" si="8"/>
        <v>#DIV/0!</v>
      </c>
      <c r="R23" s="9">
        <f t="shared" si="8"/>
        <v>0</v>
      </c>
      <c r="S23" s="9" t="e">
        <f t="shared" si="8"/>
        <v>#DIV/0!</v>
      </c>
    </row>
    <row r="24" spans="1:19" x14ac:dyDescent="0.25">
      <c r="B24" t="s">
        <v>57</v>
      </c>
    </row>
    <row r="25" spans="1:19" x14ac:dyDescent="0.25">
      <c r="N2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4" zoomScale="80" zoomScaleNormal="80" workbookViewId="0">
      <selection activeCell="C12" sqref="C12"/>
    </sheetView>
  </sheetViews>
  <sheetFormatPr baseColWidth="10" defaultRowHeight="15" x14ac:dyDescent="0.25"/>
  <cols>
    <col min="1" max="1" width="5.42578125" customWidth="1"/>
    <col min="2" max="2" width="30.42578125" customWidth="1"/>
  </cols>
  <sheetData>
    <row r="1" spans="1:3" x14ac:dyDescent="0.25">
      <c r="A1" t="s">
        <v>15</v>
      </c>
    </row>
    <row r="3" spans="1:3" x14ac:dyDescent="0.25">
      <c r="A3" s="3" t="s">
        <v>16</v>
      </c>
      <c r="B3" s="3" t="s">
        <v>19</v>
      </c>
      <c r="C3" s="1"/>
    </row>
    <row r="4" spans="1:3" x14ac:dyDescent="0.25">
      <c r="A4" s="3" t="s">
        <v>37</v>
      </c>
      <c r="B4" s="3" t="s">
        <v>38</v>
      </c>
      <c r="C4" s="1"/>
    </row>
    <row r="5" spans="1:3" x14ac:dyDescent="0.25">
      <c r="A5" s="3" t="s">
        <v>17</v>
      </c>
      <c r="B5" s="3" t="s">
        <v>20</v>
      </c>
      <c r="C5" s="1"/>
    </row>
    <row r="6" spans="1:3" x14ac:dyDescent="0.25">
      <c r="A6" s="3" t="s">
        <v>18</v>
      </c>
      <c r="B6" s="3" t="s">
        <v>21</v>
      </c>
      <c r="C6" s="1"/>
    </row>
    <row r="7" spans="1:3" x14ac:dyDescent="0.25">
      <c r="A7" s="3" t="s">
        <v>50</v>
      </c>
      <c r="B7" s="3" t="s">
        <v>51</v>
      </c>
      <c r="C7" s="1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B10" t="s">
        <v>22</v>
      </c>
      <c r="C10">
        <f>SUM(C4,-C5,C7)</f>
        <v>0</v>
      </c>
    </row>
    <row r="11" spans="1:3" x14ac:dyDescent="0.25">
      <c r="B11" t="s">
        <v>24</v>
      </c>
      <c r="C11" t="e">
        <f>(C10/Temps!B1)+C12</f>
        <v>#DIV/0!</v>
      </c>
    </row>
    <row r="12" spans="1:3" x14ac:dyDescent="0.25">
      <c r="C12" t="e">
        <f>C30</f>
        <v>#DIV/0!</v>
      </c>
    </row>
    <row r="13" spans="1:3" x14ac:dyDescent="0.25">
      <c r="B13" s="4" t="s">
        <v>52</v>
      </c>
      <c r="C13" s="1"/>
    </row>
    <row r="14" spans="1:3" x14ac:dyDescent="0.25">
      <c r="C14" s="3">
        <f>C13/60</f>
        <v>0</v>
      </c>
    </row>
    <row r="16" spans="1:3" x14ac:dyDescent="0.25">
      <c r="B16" t="s">
        <v>25</v>
      </c>
      <c r="C16" t="e">
        <f>(C6/Temps!B5)</f>
        <v>#DIV/0!</v>
      </c>
    </row>
    <row r="17" spans="1:3" x14ac:dyDescent="0.25">
      <c r="B17" t="s">
        <v>43</v>
      </c>
      <c r="C17" t="e">
        <f>PRODUCT(C16,Temps!B4)</f>
        <v>#DIV/0!</v>
      </c>
    </row>
    <row r="18" spans="1:3" x14ac:dyDescent="0.25">
      <c r="B18" s="3" t="s">
        <v>56</v>
      </c>
      <c r="C18" s="1"/>
    </row>
    <row r="19" spans="1:3" x14ac:dyDescent="0.25">
      <c r="A19" s="2"/>
      <c r="B19" t="s">
        <v>61</v>
      </c>
      <c r="C19" s="2">
        <f>C18/60</f>
        <v>0</v>
      </c>
    </row>
    <row r="20" spans="1:3" x14ac:dyDescent="0.25">
      <c r="A20" s="2"/>
      <c r="B20" s="3" t="s">
        <v>55</v>
      </c>
      <c r="C20" s="2">
        <f>PRODUCT(C18,Temps!B1)</f>
        <v>0</v>
      </c>
    </row>
    <row r="22" spans="1:3" x14ac:dyDescent="0.25">
      <c r="B22" t="s">
        <v>49</v>
      </c>
      <c r="C22" t="e">
        <f>C26/C25</f>
        <v>#DIV/0!</v>
      </c>
    </row>
    <row r="23" spans="1:3" x14ac:dyDescent="0.25">
      <c r="B23" t="s">
        <v>36</v>
      </c>
      <c r="C23">
        <f>SUM(C4,-C5)</f>
        <v>0</v>
      </c>
    </row>
    <row r="24" spans="1:3" x14ac:dyDescent="0.25">
      <c r="B24" t="s">
        <v>48</v>
      </c>
      <c r="C24" t="e">
        <f>C23/C3</f>
        <v>#DIV/0!</v>
      </c>
    </row>
    <row r="25" spans="1:3" x14ac:dyDescent="0.25">
      <c r="B25" t="s">
        <v>39</v>
      </c>
      <c r="C25" t="e">
        <f>SUM(C26,-C24)</f>
        <v>#DIV/0!</v>
      </c>
    </row>
    <row r="26" spans="1:3" x14ac:dyDescent="0.25">
      <c r="B26" t="s">
        <v>40</v>
      </c>
      <c r="C26">
        <v>1</v>
      </c>
    </row>
    <row r="28" spans="1:3" x14ac:dyDescent="0.25">
      <c r="B28" t="s">
        <v>58</v>
      </c>
      <c r="C28">
        <f>(0.33*C3)</f>
        <v>0</v>
      </c>
    </row>
    <row r="29" spans="1:3" x14ac:dyDescent="0.25">
      <c r="B29" t="s">
        <v>59</v>
      </c>
      <c r="C29">
        <f>(0.05*C28)</f>
        <v>0</v>
      </c>
    </row>
    <row r="30" spans="1:3" x14ac:dyDescent="0.25">
      <c r="B30" t="s">
        <v>60</v>
      </c>
      <c r="C30" t="e">
        <f>(C29/Temps!B1)</f>
        <v>#DIV/0!</v>
      </c>
    </row>
  </sheetData>
  <pageMargins left="0.7" right="0.7" top="0.75" bottom="0.75" header="0.3" footer="0.3"/>
  <pageSetup paperSize="9" orientation="portrait" horizontalDpi="4294967293" verticalDpi="0" r:id="rId1"/>
  <headerFooter>
    <oddHeader>&amp;LSCDP "Devis non conventionné"&amp;CDonnées comptables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C8" sqref="C8"/>
    </sheetView>
  </sheetViews>
  <sheetFormatPr baseColWidth="10" defaultRowHeight="15" x14ac:dyDescent="0.25"/>
  <cols>
    <col min="1" max="1" width="23" customWidth="1"/>
    <col min="3" max="3" width="9.28515625" customWidth="1"/>
    <col min="4" max="4" width="27" customWidth="1"/>
  </cols>
  <sheetData>
    <row r="1" spans="1:5" x14ac:dyDescent="0.25">
      <c r="A1" t="s">
        <v>0</v>
      </c>
      <c r="B1">
        <f>SUM(B9,B12,B15,B18,B21,B24,B27,B30,B33)</f>
        <v>0</v>
      </c>
      <c r="D1" t="s">
        <v>1</v>
      </c>
      <c r="E1">
        <f>SUM(E5,E8,E10,E12,E14,E16,E20,E23,E26,E27:E29)</f>
        <v>200</v>
      </c>
    </row>
    <row r="2" spans="1:5" x14ac:dyDescent="0.25">
      <c r="C2">
        <v>1</v>
      </c>
    </row>
    <row r="3" spans="1:5" x14ac:dyDescent="0.25">
      <c r="A3" t="s">
        <v>2</v>
      </c>
      <c r="B3" t="e">
        <f>E1/B1</f>
        <v>#DIV/0!</v>
      </c>
      <c r="D3" s="2" t="s">
        <v>41</v>
      </c>
      <c r="E3" s="1">
        <v>1</v>
      </c>
    </row>
    <row r="4" spans="1:5" x14ac:dyDescent="0.25">
      <c r="A4" t="s">
        <v>23</v>
      </c>
      <c r="B4" t="e">
        <f>SUM(C2,B3)</f>
        <v>#DIV/0!</v>
      </c>
      <c r="D4" s="2" t="s">
        <v>42</v>
      </c>
      <c r="E4" s="1">
        <v>200</v>
      </c>
    </row>
    <row r="5" spans="1:5" x14ac:dyDescent="0.25">
      <c r="A5" t="s">
        <v>26</v>
      </c>
      <c r="B5" t="e">
        <f>PRODUCT(B1,B4)</f>
        <v>#DIV/0!</v>
      </c>
      <c r="E5">
        <f>PRODUCT(E3,E4)</f>
        <v>200</v>
      </c>
    </row>
    <row r="7" spans="1:5" x14ac:dyDescent="0.25">
      <c r="A7" s="2" t="s">
        <v>3</v>
      </c>
      <c r="B7" s="1">
        <v>0</v>
      </c>
      <c r="D7" s="2" t="s">
        <v>7</v>
      </c>
      <c r="E7" s="1">
        <v>0</v>
      </c>
    </row>
    <row r="8" spans="1:5" x14ac:dyDescent="0.25">
      <c r="A8" s="2" t="s">
        <v>4</v>
      </c>
      <c r="B8" s="1">
        <v>0</v>
      </c>
      <c r="D8">
        <v>2.5</v>
      </c>
      <c r="E8">
        <f>PRODUCT(E7,D8)</f>
        <v>0</v>
      </c>
    </row>
    <row r="9" spans="1:5" x14ac:dyDescent="0.25">
      <c r="B9">
        <f>PRODUCT(B7,B8)</f>
        <v>0</v>
      </c>
      <c r="D9" s="2" t="s">
        <v>8</v>
      </c>
      <c r="E9" s="1">
        <v>0</v>
      </c>
    </row>
    <row r="10" spans="1:5" x14ac:dyDescent="0.25">
      <c r="A10" s="2" t="s">
        <v>3</v>
      </c>
      <c r="B10" s="1">
        <v>0</v>
      </c>
      <c r="D10">
        <v>6</v>
      </c>
      <c r="E10">
        <f>PRODUCT(E9,D10)</f>
        <v>0</v>
      </c>
    </row>
    <row r="11" spans="1:5" x14ac:dyDescent="0.25">
      <c r="A11" s="2" t="s">
        <v>4</v>
      </c>
      <c r="B11" s="1">
        <v>0</v>
      </c>
    </row>
    <row r="12" spans="1:5" x14ac:dyDescent="0.25">
      <c r="B12">
        <f>PRODUCT(B10,B11)</f>
        <v>0</v>
      </c>
      <c r="D12" s="2" t="s">
        <v>9</v>
      </c>
      <c r="E12" s="1">
        <v>0</v>
      </c>
    </row>
    <row r="13" spans="1:5" x14ac:dyDescent="0.25">
      <c r="A13" s="2" t="s">
        <v>3</v>
      </c>
      <c r="B13" s="1"/>
    </row>
    <row r="14" spans="1:5" x14ac:dyDescent="0.25">
      <c r="A14" s="2" t="s">
        <v>4</v>
      </c>
      <c r="B14" s="1"/>
      <c r="D14" s="2" t="s">
        <v>10</v>
      </c>
      <c r="E14" s="1"/>
    </row>
    <row r="15" spans="1:5" x14ac:dyDescent="0.25">
      <c r="B15">
        <f>PRODUCT(B13,B14)</f>
        <v>0</v>
      </c>
    </row>
    <row r="16" spans="1:5" x14ac:dyDescent="0.25">
      <c r="A16" s="2" t="s">
        <v>3</v>
      </c>
      <c r="B16" s="1"/>
      <c r="D16" s="2" t="s">
        <v>11</v>
      </c>
      <c r="E16" s="1"/>
    </row>
    <row r="17" spans="1:5" x14ac:dyDescent="0.25">
      <c r="A17" s="2" t="s">
        <v>4</v>
      </c>
      <c r="B17" s="1"/>
    </row>
    <row r="18" spans="1:5" x14ac:dyDescent="0.25">
      <c r="B18">
        <f>PRODUCT(B16,B17)</f>
        <v>0</v>
      </c>
      <c r="D18" s="2" t="s">
        <v>12</v>
      </c>
      <c r="E18" s="1">
        <v>0</v>
      </c>
    </row>
    <row r="19" spans="1:5" x14ac:dyDescent="0.25">
      <c r="A19" s="2" t="s">
        <v>3</v>
      </c>
      <c r="B19" s="1"/>
      <c r="D19" s="2" t="s">
        <v>13</v>
      </c>
      <c r="E19" s="1">
        <v>0</v>
      </c>
    </row>
    <row r="20" spans="1:5" x14ac:dyDescent="0.25">
      <c r="A20" s="2" t="s">
        <v>4</v>
      </c>
      <c r="B20" s="1"/>
      <c r="E20">
        <f>PRODUCT(E18,E19)</f>
        <v>0</v>
      </c>
    </row>
    <row r="21" spans="1:5" x14ac:dyDescent="0.25">
      <c r="B21">
        <f>PRODUCT(B19,B20)</f>
        <v>0</v>
      </c>
      <c r="D21" s="2" t="s">
        <v>12</v>
      </c>
      <c r="E21" s="1">
        <v>0</v>
      </c>
    </row>
    <row r="22" spans="1:5" x14ac:dyDescent="0.25">
      <c r="A22" s="2" t="s">
        <v>5</v>
      </c>
      <c r="B22" s="1">
        <v>0</v>
      </c>
      <c r="D22" s="2" t="s">
        <v>13</v>
      </c>
      <c r="E22" s="1">
        <v>0</v>
      </c>
    </row>
    <row r="23" spans="1:5" x14ac:dyDescent="0.25">
      <c r="A23" s="2" t="s">
        <v>6</v>
      </c>
      <c r="B23" s="1">
        <v>0</v>
      </c>
      <c r="E23">
        <f>PRODUCT(E21,E22)</f>
        <v>0</v>
      </c>
    </row>
    <row r="24" spans="1:5" x14ac:dyDescent="0.25">
      <c r="B24">
        <f>PRODUCT(B22,B23)</f>
        <v>0</v>
      </c>
      <c r="D24" s="2" t="s">
        <v>12</v>
      </c>
      <c r="E24" s="1"/>
    </row>
    <row r="25" spans="1:5" x14ac:dyDescent="0.25">
      <c r="A25" s="2" t="s">
        <v>5</v>
      </c>
      <c r="B25" s="1"/>
      <c r="D25" s="2" t="s">
        <v>13</v>
      </c>
      <c r="E25" s="1"/>
    </row>
    <row r="26" spans="1:5" x14ac:dyDescent="0.25">
      <c r="A26" s="2" t="s">
        <v>6</v>
      </c>
      <c r="B26" s="1"/>
      <c r="E26">
        <f>PRODUCT(E24,E25)</f>
        <v>0</v>
      </c>
    </row>
    <row r="27" spans="1:5" x14ac:dyDescent="0.25">
      <c r="B27">
        <f>PRODUCT(B25,B26)</f>
        <v>0</v>
      </c>
      <c r="D27" s="2" t="s">
        <v>14</v>
      </c>
      <c r="E27" s="1">
        <v>0</v>
      </c>
    </row>
    <row r="28" spans="1:5" x14ac:dyDescent="0.25">
      <c r="A28" s="2" t="s">
        <v>5</v>
      </c>
      <c r="B28" s="1"/>
      <c r="D28" s="2" t="s">
        <v>14</v>
      </c>
      <c r="E28" s="1"/>
    </row>
    <row r="29" spans="1:5" x14ac:dyDescent="0.25">
      <c r="A29" s="2" t="s">
        <v>6</v>
      </c>
      <c r="B29" s="1"/>
      <c r="D29" s="2" t="s">
        <v>14</v>
      </c>
      <c r="E29" s="1"/>
    </row>
    <row r="30" spans="1:5" x14ac:dyDescent="0.25">
      <c r="B30">
        <f>PRODUCT(B28,B29)</f>
        <v>0</v>
      </c>
    </row>
    <row r="31" spans="1:5" x14ac:dyDescent="0.25">
      <c r="A31" s="2" t="s">
        <v>5</v>
      </c>
      <c r="B31" s="1"/>
    </row>
    <row r="32" spans="1:5" x14ac:dyDescent="0.25">
      <c r="A32" s="2" t="s">
        <v>6</v>
      </c>
      <c r="B32" s="1"/>
    </row>
    <row r="33" spans="2:2" x14ac:dyDescent="0.25">
      <c r="B33">
        <f>PRODUCT(B31,B32)</f>
        <v>0</v>
      </c>
    </row>
  </sheetData>
  <pageMargins left="0.7" right="0.7" top="0.75" bottom="0.75" header="0.3" footer="0.3"/>
  <pageSetup paperSize="9" orientation="portrait" horizontalDpi="4294967293" verticalDpi="0" r:id="rId1"/>
  <headerFooter>
    <oddHeader>&amp;LSCDP "devis non conventionné"&amp;CTemps de travail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Devis</vt:lpstr>
      <vt:lpstr>Compta</vt:lpstr>
      <vt:lpstr>Temps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</dc:creator>
  <cp:lastModifiedBy>Cedric Thorin</cp:lastModifiedBy>
  <dcterms:created xsi:type="dcterms:W3CDTF">2014-05-13T11:44:21Z</dcterms:created>
  <dcterms:modified xsi:type="dcterms:W3CDTF">2019-12-23T12:29:13Z</dcterms:modified>
</cp:coreProperties>
</file>